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DICATORI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58" i="1" l="1"/>
  <c r="E57" i="1"/>
  <c r="D55" i="1"/>
  <c r="D51" i="1"/>
  <c r="D54" i="1" s="1"/>
  <c r="D45" i="1"/>
  <c r="D42" i="1"/>
  <c r="D39" i="1"/>
  <c r="D36" i="1"/>
  <c r="D33" i="1"/>
  <c r="D30" i="1"/>
  <c r="D27" i="1"/>
  <c r="D24" i="1"/>
  <c r="D21" i="1"/>
  <c r="D18" i="1"/>
  <c r="D15" i="1"/>
  <c r="D12" i="1"/>
  <c r="D9" i="1"/>
  <c r="D7" i="1"/>
  <c r="D10" i="1" s="1"/>
  <c r="D6" i="1"/>
  <c r="D4" i="1"/>
  <c r="E4" i="1" s="1"/>
  <c r="C2" i="1"/>
  <c r="B1" i="1"/>
  <c r="E54" i="1" l="1"/>
  <c r="D48" i="1"/>
  <c r="D57" i="1"/>
  <c r="D13" i="1"/>
  <c r="E9" i="1"/>
  <c r="E6" i="1"/>
  <c r="D16" i="1" l="1"/>
  <c r="E12" i="1"/>
  <c r="D19" i="1" l="1"/>
  <c r="E15" i="1"/>
  <c r="D22" i="1" l="1"/>
  <c r="E18" i="1"/>
  <c r="D25" i="1" l="1"/>
  <c r="E21" i="1"/>
  <c r="D28" i="1" l="1"/>
  <c r="E24" i="1"/>
  <c r="D31" i="1" l="1"/>
  <c r="E27" i="1"/>
  <c r="D34" i="1" l="1"/>
  <c r="E30" i="1"/>
  <c r="D37" i="1" l="1"/>
  <c r="E33" i="1"/>
  <c r="D40" i="1" l="1"/>
  <c r="E36" i="1"/>
  <c r="D43" i="1" l="1"/>
  <c r="E39" i="1"/>
  <c r="D46" i="1" l="1"/>
  <c r="E42" i="1"/>
  <c r="D49" i="1" l="1"/>
  <c r="E48" i="1" s="1"/>
  <c r="E45" i="1"/>
  <c r="D52" i="1"/>
  <c r="E51" i="1" s="1"/>
</calcChain>
</file>

<file path=xl/sharedStrings.xml><?xml version="1.0" encoding="utf-8"?>
<sst xmlns="http://schemas.openxmlformats.org/spreadsheetml/2006/main" count="62" uniqueCount="45">
  <si>
    <t>719</t>
  </si>
  <si>
    <t>Indicatori economici-gestionali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</si>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</sst>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entury Gothic"/>
      <family val="2"/>
    </font>
    <font>
      <sz val="11"/>
      <color rgb="FF000000"/>
      <name val="Calibri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u/>
      <sz val="11"/>
      <color rgb="FF000000"/>
      <name val="Century Gothic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i/>
      <sz val="11"/>
      <color rgb="FF000000"/>
      <name val="Century Gothic"/>
      <family val="2"/>
    </font>
    <font>
      <b/>
      <i/>
      <sz val="12"/>
      <color rgb="FF000000"/>
      <name val="Century Gothic"/>
      <family val="2"/>
    </font>
    <font>
      <i/>
      <u/>
      <sz val="11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Fill="1" applyBorder="1" applyAlignment="1" applyProtection="1">
      <alignment horizontal="center" vertical="top"/>
    </xf>
    <xf numFmtId="0" fontId="4" fillId="0" borderId="0" xfId="2" applyFont="1" applyFill="1" applyBorder="1" applyProtection="1"/>
    <xf numFmtId="0" fontId="5" fillId="0" borderId="1" xfId="2" applyFont="1" applyFill="1" applyBorder="1" applyAlignment="1" applyProtection="1">
      <alignment horizontal="center"/>
      <protection hidden="1"/>
    </xf>
    <xf numFmtId="0" fontId="5" fillId="0" borderId="0" xfId="2" applyFont="1" applyFill="1" applyBorder="1" applyProtection="1"/>
    <xf numFmtId="0" fontId="6" fillId="0" borderId="0" xfId="2" applyFont="1" applyFill="1" applyBorder="1" applyProtection="1"/>
    <xf numFmtId="0" fontId="4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wrapText="1"/>
    </xf>
    <xf numFmtId="164" fontId="4" fillId="0" borderId="2" xfId="3" applyNumberFormat="1" applyFont="1" applyFill="1" applyBorder="1" applyProtection="1"/>
    <xf numFmtId="10" fontId="9" fillId="0" borderId="3" xfId="4" applyNumberFormat="1" applyFont="1" applyFill="1" applyBorder="1" applyAlignment="1" applyProtection="1">
      <alignment horizontal="center" vertical="center"/>
    </xf>
    <xf numFmtId="0" fontId="4" fillId="0" borderId="4" xfId="2" applyFont="1" applyFill="1" applyBorder="1" applyAlignment="1" applyProtection="1">
      <alignment wrapText="1"/>
    </xf>
    <xf numFmtId="41" fontId="4" fillId="0" borderId="4" xfId="2" applyNumberFormat="1" applyFont="1" applyFill="1" applyBorder="1" applyProtection="1"/>
    <xf numFmtId="10" fontId="9" fillId="0" borderId="5" xfId="4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wrapText="1"/>
    </xf>
    <xf numFmtId="10" fontId="10" fillId="0" borderId="0" xfId="2" applyNumberFormat="1" applyFont="1" applyFill="1" applyBorder="1" applyProtection="1"/>
    <xf numFmtId="41" fontId="4" fillId="0" borderId="2" xfId="2" applyNumberFormat="1" applyFont="1" applyFill="1" applyBorder="1" applyProtection="1"/>
    <xf numFmtId="10" fontId="9" fillId="0" borderId="0" xfId="2" applyNumberFormat="1" applyFont="1" applyFill="1" applyBorder="1" applyProtection="1"/>
    <xf numFmtId="0" fontId="4" fillId="0" borderId="6" xfId="2" applyFont="1" applyFill="1" applyBorder="1" applyAlignment="1" applyProtection="1">
      <alignment wrapText="1"/>
    </xf>
    <xf numFmtId="0" fontId="11" fillId="0" borderId="0" xfId="2" applyFont="1" applyFill="1" applyBorder="1" applyProtection="1"/>
    <xf numFmtId="0" fontId="13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wrapText="1"/>
    </xf>
    <xf numFmtId="41" fontId="11" fillId="0" borderId="0" xfId="2" applyNumberFormat="1" applyFont="1" applyFill="1" applyBorder="1" applyProtection="1"/>
    <xf numFmtId="0" fontId="6" fillId="0" borderId="0" xfId="2" applyFont="1" applyFill="1" applyBorder="1" applyAlignment="1" applyProtection="1">
      <alignment horizontal="center" vertical="center"/>
    </xf>
    <xf numFmtId="41" fontId="4" fillId="0" borderId="0" xfId="2" applyNumberFormat="1" applyFont="1" applyFill="1" applyBorder="1" applyProtection="1"/>
    <xf numFmtId="0" fontId="5" fillId="0" borderId="7" xfId="2" applyFont="1" applyFill="1" applyBorder="1" applyAlignment="1" applyProtection="1">
      <alignment horizontal="center" vertical="center"/>
    </xf>
    <xf numFmtId="0" fontId="5" fillId="0" borderId="8" xfId="2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wrapText="1"/>
    </xf>
    <xf numFmtId="0" fontId="7" fillId="0" borderId="7" xfId="0" applyFont="1" applyFill="1" applyBorder="1"/>
    <xf numFmtId="0" fontId="7" fillId="0" borderId="8" xfId="0" applyFont="1" applyFill="1" applyBorder="1"/>
    <xf numFmtId="10" fontId="9" fillId="0" borderId="9" xfId="4" applyNumberFormat="1" applyFont="1" applyFill="1" applyBorder="1" applyAlignment="1" applyProtection="1">
      <alignment horizontal="center" vertical="center"/>
    </xf>
    <xf numFmtId="0" fontId="11" fillId="0" borderId="2" xfId="2" applyFont="1" applyFill="1" applyBorder="1" applyAlignment="1" applyProtection="1">
      <alignment wrapText="1"/>
    </xf>
    <xf numFmtId="41" fontId="11" fillId="0" borderId="2" xfId="2" applyNumberFormat="1" applyFont="1" applyFill="1" applyBorder="1" applyProtection="1"/>
    <xf numFmtId="0" fontId="11" fillId="0" borderId="4" xfId="2" applyFont="1" applyFill="1" applyBorder="1" applyAlignment="1" applyProtection="1">
      <alignment wrapText="1"/>
    </xf>
    <xf numFmtId="41" fontId="11" fillId="0" borderId="4" xfId="2" applyNumberFormat="1" applyFont="1" applyFill="1" applyBorder="1" applyProtection="1"/>
    <xf numFmtId="41" fontId="4" fillId="0" borderId="2" xfId="2" applyNumberFormat="1" applyFont="1" applyFill="1" applyBorder="1" applyAlignment="1" applyProtection="1">
      <alignment vertical="center"/>
    </xf>
    <xf numFmtId="0" fontId="6" fillId="0" borderId="7" xfId="2" applyFont="1" applyFill="1" applyBorder="1" applyAlignment="1" applyProtection="1">
      <alignment horizontal="center" vertical="center"/>
    </xf>
    <xf numFmtId="0" fontId="6" fillId="0" borderId="8" xfId="2" applyFont="1" applyFill="1" applyBorder="1" applyAlignment="1" applyProtection="1">
      <alignment horizontal="center" vertical="center"/>
    </xf>
    <xf numFmtId="10" fontId="12" fillId="0" borderId="5" xfId="4" applyNumberFormat="1" applyFont="1" applyFill="1" applyBorder="1" applyAlignment="1" applyProtection="1">
      <alignment horizontal="center" vertical="center"/>
    </xf>
  </cellXfs>
  <cellStyles count="5">
    <cellStyle name="Migliaia 2" xfId="3"/>
    <cellStyle name="Normale" xfId="0" builtinId="0"/>
    <cellStyle name="Normale 2 2" xfId="1"/>
    <cellStyle name="Normale 2_conto_economico_trimestrale_TRIM_1" xfId="2"/>
    <cellStyle name="Percentuale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O_EcoFin/PREVENTIVO%202020/File%20RL/bilancio_20200204_190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Tot"/>
      <sheetName val="NI-San"/>
      <sheetName val="Dettaglio_CE_San"/>
      <sheetName val="Dettaglio_CE_Ric"/>
      <sheetName val="NI-Ric"/>
      <sheetName val="NI-Ter"/>
      <sheetName val="ESTR_PREC"/>
      <sheetName val="NI-Soc"/>
      <sheetName val="Dettaglio_CE_Soc"/>
      <sheetName val="Dettaglio_CE_Ter"/>
      <sheetName val="NI-118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C2" t="str">
            <v>ASST DI BERGAMO OVEST</v>
          </cell>
        </row>
        <row r="3">
          <cell r="B3" t="str">
            <v>2020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/>
      <sheetData sheetId="5">
        <row r="10">
          <cell r="O10" t="str">
            <v>Preventivo al  31/12/2020</v>
          </cell>
        </row>
        <row r="11">
          <cell r="O11">
            <v>154363816</v>
          </cell>
        </row>
        <row r="31">
          <cell r="O31">
            <v>22978327</v>
          </cell>
        </row>
        <row r="94">
          <cell r="O94">
            <v>0</v>
          </cell>
        </row>
        <row r="356">
          <cell r="O356">
            <v>3400331</v>
          </cell>
        </row>
        <row r="371">
          <cell r="O371">
            <v>148584045</v>
          </cell>
        </row>
        <row r="375">
          <cell r="O375">
            <v>24741885</v>
          </cell>
        </row>
        <row r="377">
          <cell r="O377">
            <v>24167538</v>
          </cell>
        </row>
        <row r="382">
          <cell r="O382">
            <v>6284780</v>
          </cell>
        </row>
        <row r="383">
          <cell r="O383">
            <v>0</v>
          </cell>
        </row>
        <row r="384">
          <cell r="O384">
            <v>2482342</v>
          </cell>
        </row>
        <row r="385">
          <cell r="O385">
            <v>819674</v>
          </cell>
        </row>
        <row r="386">
          <cell r="O386">
            <v>49655</v>
          </cell>
        </row>
        <row r="387">
          <cell r="O387">
            <v>0</v>
          </cell>
        </row>
        <row r="388">
          <cell r="O388">
            <v>0</v>
          </cell>
        </row>
        <row r="389">
          <cell r="O389">
            <v>81000</v>
          </cell>
        </row>
        <row r="390">
          <cell r="O390">
            <v>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565000</v>
          </cell>
        </row>
        <row r="394">
          <cell r="O394">
            <v>4500</v>
          </cell>
        </row>
        <row r="395">
          <cell r="O395">
            <v>0</v>
          </cell>
        </row>
        <row r="396">
          <cell r="O396">
            <v>0</v>
          </cell>
        </row>
        <row r="397">
          <cell r="O397">
            <v>0</v>
          </cell>
        </row>
        <row r="398">
          <cell r="O398">
            <v>0</v>
          </cell>
        </row>
        <row r="399">
          <cell r="O399">
            <v>0</v>
          </cell>
        </row>
        <row r="400">
          <cell r="O400">
            <v>0</v>
          </cell>
        </row>
        <row r="401">
          <cell r="O401">
            <v>0</v>
          </cell>
        </row>
        <row r="402">
          <cell r="O402">
            <v>0</v>
          </cell>
        </row>
        <row r="403">
          <cell r="O403">
            <v>0</v>
          </cell>
        </row>
        <row r="408">
          <cell r="O408">
            <v>2979000</v>
          </cell>
        </row>
        <row r="409">
          <cell r="O409">
            <v>348000</v>
          </cell>
        </row>
        <row r="410">
          <cell r="O410">
            <v>39299</v>
          </cell>
        </row>
        <row r="420">
          <cell r="O420">
            <v>648000</v>
          </cell>
        </row>
        <row r="426">
          <cell r="O426">
            <v>518000</v>
          </cell>
        </row>
        <row r="427">
          <cell r="O427">
            <v>1594603</v>
          </cell>
        </row>
        <row r="447">
          <cell r="O447">
            <v>574347</v>
          </cell>
        </row>
        <row r="468">
          <cell r="O468">
            <v>26177340</v>
          </cell>
        </row>
        <row r="852">
          <cell r="O852">
            <v>3200100</v>
          </cell>
        </row>
        <row r="865">
          <cell r="O865">
            <v>0</v>
          </cell>
        </row>
        <row r="870">
          <cell r="O870">
            <v>1500000</v>
          </cell>
        </row>
        <row r="884">
          <cell r="O884">
            <v>4828997</v>
          </cell>
        </row>
        <row r="917">
          <cell r="O917">
            <v>13311000</v>
          </cell>
        </row>
        <row r="946">
          <cell r="O946">
            <v>408000</v>
          </cell>
        </row>
        <row r="955">
          <cell r="O955">
            <v>0</v>
          </cell>
        </row>
        <row r="956">
          <cell r="O956">
            <v>0</v>
          </cell>
        </row>
        <row r="958">
          <cell r="O958">
            <v>100000</v>
          </cell>
        </row>
        <row r="959">
          <cell r="O959">
            <v>0</v>
          </cell>
        </row>
        <row r="979">
          <cell r="O979">
            <v>6149000</v>
          </cell>
        </row>
        <row r="992">
          <cell r="O992">
            <v>1630503</v>
          </cell>
        </row>
        <row r="1007">
          <cell r="O1007">
            <v>80484666</v>
          </cell>
        </row>
        <row r="1342">
          <cell r="O1342">
            <v>1329500</v>
          </cell>
        </row>
        <row r="1565">
          <cell r="O1565">
            <v>0</v>
          </cell>
        </row>
        <row r="1687">
          <cell r="O1687">
            <v>5779771</v>
          </cell>
        </row>
        <row r="1704">
          <cell r="O1704">
            <v>150963485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4">
          <cell r="D34">
            <v>0</v>
          </cell>
        </row>
        <row r="37">
          <cell r="D37">
            <v>22978327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topLeftCell="A40" workbookViewId="0">
      <selection activeCell="C12" sqref="C12"/>
    </sheetView>
  </sheetViews>
  <sheetFormatPr defaultRowHeight="16.5" x14ac:dyDescent="0.3"/>
  <cols>
    <col min="1" max="1" width="11.140625" style="2" customWidth="1"/>
    <col min="2" max="2" width="33.7109375" style="2" customWidth="1"/>
    <col min="3" max="3" width="32.5703125" style="2" customWidth="1"/>
    <col min="4" max="4" width="30.7109375" style="2" customWidth="1"/>
    <col min="5" max="5" width="29.85546875" style="2" customWidth="1"/>
    <col min="6" max="252" width="9.140625" style="2"/>
    <col min="253" max="253" width="25" style="2" customWidth="1"/>
    <col min="254" max="254" width="39.85546875" style="2" customWidth="1"/>
    <col min="255" max="255" width="17" style="2" customWidth="1"/>
    <col min="256" max="256" width="15.140625" style="2" customWidth="1"/>
    <col min="257" max="257" width="0" style="2" hidden="1" customWidth="1"/>
    <col min="258" max="258" width="8.42578125" style="2" customWidth="1"/>
    <col min="259" max="259" width="12.7109375" style="2" customWidth="1"/>
    <col min="260" max="260" width="16" style="2" customWidth="1"/>
    <col min="261" max="261" width="0" style="2" hidden="1" customWidth="1"/>
    <col min="262" max="508" width="9.140625" style="2"/>
    <col min="509" max="509" width="25" style="2" customWidth="1"/>
    <col min="510" max="510" width="39.85546875" style="2" customWidth="1"/>
    <col min="511" max="511" width="17" style="2" customWidth="1"/>
    <col min="512" max="512" width="15.140625" style="2" customWidth="1"/>
    <col min="513" max="513" width="0" style="2" hidden="1" customWidth="1"/>
    <col min="514" max="514" width="8.42578125" style="2" customWidth="1"/>
    <col min="515" max="515" width="12.7109375" style="2" customWidth="1"/>
    <col min="516" max="516" width="16" style="2" customWidth="1"/>
    <col min="517" max="517" width="0" style="2" hidden="1" customWidth="1"/>
    <col min="518" max="764" width="9.140625" style="2"/>
    <col min="765" max="765" width="25" style="2" customWidth="1"/>
    <col min="766" max="766" width="39.85546875" style="2" customWidth="1"/>
    <col min="767" max="767" width="17" style="2" customWidth="1"/>
    <col min="768" max="768" width="15.140625" style="2" customWidth="1"/>
    <col min="769" max="769" width="0" style="2" hidden="1" customWidth="1"/>
    <col min="770" max="770" width="8.42578125" style="2" customWidth="1"/>
    <col min="771" max="771" width="12.7109375" style="2" customWidth="1"/>
    <col min="772" max="772" width="16" style="2" customWidth="1"/>
    <col min="773" max="773" width="0" style="2" hidden="1" customWidth="1"/>
    <col min="774" max="1020" width="9.140625" style="2"/>
    <col min="1021" max="1021" width="25" style="2" customWidth="1"/>
    <col min="1022" max="1022" width="39.85546875" style="2" customWidth="1"/>
    <col min="1023" max="1023" width="17" style="2" customWidth="1"/>
    <col min="1024" max="1024" width="15.140625" style="2" customWidth="1"/>
    <col min="1025" max="1025" width="0" style="2" hidden="1" customWidth="1"/>
    <col min="1026" max="1026" width="8.42578125" style="2" customWidth="1"/>
    <col min="1027" max="1027" width="12.7109375" style="2" customWidth="1"/>
    <col min="1028" max="1028" width="16" style="2" customWidth="1"/>
    <col min="1029" max="1029" width="0" style="2" hidden="1" customWidth="1"/>
    <col min="1030" max="1276" width="9.140625" style="2"/>
    <col min="1277" max="1277" width="25" style="2" customWidth="1"/>
    <col min="1278" max="1278" width="39.85546875" style="2" customWidth="1"/>
    <col min="1279" max="1279" width="17" style="2" customWidth="1"/>
    <col min="1280" max="1280" width="15.140625" style="2" customWidth="1"/>
    <col min="1281" max="1281" width="0" style="2" hidden="1" customWidth="1"/>
    <col min="1282" max="1282" width="8.42578125" style="2" customWidth="1"/>
    <col min="1283" max="1283" width="12.7109375" style="2" customWidth="1"/>
    <col min="1284" max="1284" width="16" style="2" customWidth="1"/>
    <col min="1285" max="1285" width="0" style="2" hidden="1" customWidth="1"/>
    <col min="1286" max="1532" width="9.140625" style="2"/>
    <col min="1533" max="1533" width="25" style="2" customWidth="1"/>
    <col min="1534" max="1534" width="39.85546875" style="2" customWidth="1"/>
    <col min="1535" max="1535" width="17" style="2" customWidth="1"/>
    <col min="1536" max="1536" width="15.140625" style="2" customWidth="1"/>
    <col min="1537" max="1537" width="0" style="2" hidden="1" customWidth="1"/>
    <col min="1538" max="1538" width="8.42578125" style="2" customWidth="1"/>
    <col min="1539" max="1539" width="12.7109375" style="2" customWidth="1"/>
    <col min="1540" max="1540" width="16" style="2" customWidth="1"/>
    <col min="1541" max="1541" width="0" style="2" hidden="1" customWidth="1"/>
    <col min="1542" max="1788" width="9.140625" style="2"/>
    <col min="1789" max="1789" width="25" style="2" customWidth="1"/>
    <col min="1790" max="1790" width="39.85546875" style="2" customWidth="1"/>
    <col min="1791" max="1791" width="17" style="2" customWidth="1"/>
    <col min="1792" max="1792" width="15.140625" style="2" customWidth="1"/>
    <col min="1793" max="1793" width="0" style="2" hidden="1" customWidth="1"/>
    <col min="1794" max="1794" width="8.42578125" style="2" customWidth="1"/>
    <col min="1795" max="1795" width="12.7109375" style="2" customWidth="1"/>
    <col min="1796" max="1796" width="16" style="2" customWidth="1"/>
    <col min="1797" max="1797" width="0" style="2" hidden="1" customWidth="1"/>
    <col min="1798" max="2044" width="9.140625" style="2"/>
    <col min="2045" max="2045" width="25" style="2" customWidth="1"/>
    <col min="2046" max="2046" width="39.85546875" style="2" customWidth="1"/>
    <col min="2047" max="2047" width="17" style="2" customWidth="1"/>
    <col min="2048" max="2048" width="15.140625" style="2" customWidth="1"/>
    <col min="2049" max="2049" width="0" style="2" hidden="1" customWidth="1"/>
    <col min="2050" max="2050" width="8.42578125" style="2" customWidth="1"/>
    <col min="2051" max="2051" width="12.7109375" style="2" customWidth="1"/>
    <col min="2052" max="2052" width="16" style="2" customWidth="1"/>
    <col min="2053" max="2053" width="0" style="2" hidden="1" customWidth="1"/>
    <col min="2054" max="2300" width="9.140625" style="2"/>
    <col min="2301" max="2301" width="25" style="2" customWidth="1"/>
    <col min="2302" max="2302" width="39.85546875" style="2" customWidth="1"/>
    <col min="2303" max="2303" width="17" style="2" customWidth="1"/>
    <col min="2304" max="2304" width="15.140625" style="2" customWidth="1"/>
    <col min="2305" max="2305" width="0" style="2" hidden="1" customWidth="1"/>
    <col min="2306" max="2306" width="8.42578125" style="2" customWidth="1"/>
    <col min="2307" max="2307" width="12.7109375" style="2" customWidth="1"/>
    <col min="2308" max="2308" width="16" style="2" customWidth="1"/>
    <col min="2309" max="2309" width="0" style="2" hidden="1" customWidth="1"/>
    <col min="2310" max="2556" width="9.140625" style="2"/>
    <col min="2557" max="2557" width="25" style="2" customWidth="1"/>
    <col min="2558" max="2558" width="39.85546875" style="2" customWidth="1"/>
    <col min="2559" max="2559" width="17" style="2" customWidth="1"/>
    <col min="2560" max="2560" width="15.140625" style="2" customWidth="1"/>
    <col min="2561" max="2561" width="0" style="2" hidden="1" customWidth="1"/>
    <col min="2562" max="2562" width="8.42578125" style="2" customWidth="1"/>
    <col min="2563" max="2563" width="12.7109375" style="2" customWidth="1"/>
    <col min="2564" max="2564" width="16" style="2" customWidth="1"/>
    <col min="2565" max="2565" width="0" style="2" hidden="1" customWidth="1"/>
    <col min="2566" max="2812" width="9.140625" style="2"/>
    <col min="2813" max="2813" width="25" style="2" customWidth="1"/>
    <col min="2814" max="2814" width="39.85546875" style="2" customWidth="1"/>
    <col min="2815" max="2815" width="17" style="2" customWidth="1"/>
    <col min="2816" max="2816" width="15.140625" style="2" customWidth="1"/>
    <col min="2817" max="2817" width="0" style="2" hidden="1" customWidth="1"/>
    <col min="2818" max="2818" width="8.42578125" style="2" customWidth="1"/>
    <col min="2819" max="2819" width="12.7109375" style="2" customWidth="1"/>
    <col min="2820" max="2820" width="16" style="2" customWidth="1"/>
    <col min="2821" max="2821" width="0" style="2" hidden="1" customWidth="1"/>
    <col min="2822" max="3068" width="9.140625" style="2"/>
    <col min="3069" max="3069" width="25" style="2" customWidth="1"/>
    <col min="3070" max="3070" width="39.85546875" style="2" customWidth="1"/>
    <col min="3071" max="3071" width="17" style="2" customWidth="1"/>
    <col min="3072" max="3072" width="15.140625" style="2" customWidth="1"/>
    <col min="3073" max="3073" width="0" style="2" hidden="1" customWidth="1"/>
    <col min="3074" max="3074" width="8.42578125" style="2" customWidth="1"/>
    <col min="3075" max="3075" width="12.7109375" style="2" customWidth="1"/>
    <col min="3076" max="3076" width="16" style="2" customWidth="1"/>
    <col min="3077" max="3077" width="0" style="2" hidden="1" customWidth="1"/>
    <col min="3078" max="3324" width="9.140625" style="2"/>
    <col min="3325" max="3325" width="25" style="2" customWidth="1"/>
    <col min="3326" max="3326" width="39.85546875" style="2" customWidth="1"/>
    <col min="3327" max="3327" width="17" style="2" customWidth="1"/>
    <col min="3328" max="3328" width="15.140625" style="2" customWidth="1"/>
    <col min="3329" max="3329" width="0" style="2" hidden="1" customWidth="1"/>
    <col min="3330" max="3330" width="8.42578125" style="2" customWidth="1"/>
    <col min="3331" max="3331" width="12.7109375" style="2" customWidth="1"/>
    <col min="3332" max="3332" width="16" style="2" customWidth="1"/>
    <col min="3333" max="3333" width="0" style="2" hidden="1" customWidth="1"/>
    <col min="3334" max="3580" width="9.140625" style="2"/>
    <col min="3581" max="3581" width="25" style="2" customWidth="1"/>
    <col min="3582" max="3582" width="39.85546875" style="2" customWidth="1"/>
    <col min="3583" max="3583" width="17" style="2" customWidth="1"/>
    <col min="3584" max="3584" width="15.140625" style="2" customWidth="1"/>
    <col min="3585" max="3585" width="0" style="2" hidden="1" customWidth="1"/>
    <col min="3586" max="3586" width="8.42578125" style="2" customWidth="1"/>
    <col min="3587" max="3587" width="12.7109375" style="2" customWidth="1"/>
    <col min="3588" max="3588" width="16" style="2" customWidth="1"/>
    <col min="3589" max="3589" width="0" style="2" hidden="1" customWidth="1"/>
    <col min="3590" max="3836" width="9.140625" style="2"/>
    <col min="3837" max="3837" width="25" style="2" customWidth="1"/>
    <col min="3838" max="3838" width="39.85546875" style="2" customWidth="1"/>
    <col min="3839" max="3839" width="17" style="2" customWidth="1"/>
    <col min="3840" max="3840" width="15.140625" style="2" customWidth="1"/>
    <col min="3841" max="3841" width="0" style="2" hidden="1" customWidth="1"/>
    <col min="3842" max="3842" width="8.42578125" style="2" customWidth="1"/>
    <col min="3843" max="3843" width="12.7109375" style="2" customWidth="1"/>
    <col min="3844" max="3844" width="16" style="2" customWidth="1"/>
    <col min="3845" max="3845" width="0" style="2" hidden="1" customWidth="1"/>
    <col min="3846" max="4092" width="9.140625" style="2"/>
    <col min="4093" max="4093" width="25" style="2" customWidth="1"/>
    <col min="4094" max="4094" width="39.85546875" style="2" customWidth="1"/>
    <col min="4095" max="4095" width="17" style="2" customWidth="1"/>
    <col min="4096" max="4096" width="15.140625" style="2" customWidth="1"/>
    <col min="4097" max="4097" width="0" style="2" hidden="1" customWidth="1"/>
    <col min="4098" max="4098" width="8.42578125" style="2" customWidth="1"/>
    <col min="4099" max="4099" width="12.7109375" style="2" customWidth="1"/>
    <col min="4100" max="4100" width="16" style="2" customWidth="1"/>
    <col min="4101" max="4101" width="0" style="2" hidden="1" customWidth="1"/>
    <col min="4102" max="4348" width="9.140625" style="2"/>
    <col min="4349" max="4349" width="25" style="2" customWidth="1"/>
    <col min="4350" max="4350" width="39.85546875" style="2" customWidth="1"/>
    <col min="4351" max="4351" width="17" style="2" customWidth="1"/>
    <col min="4352" max="4352" width="15.140625" style="2" customWidth="1"/>
    <col min="4353" max="4353" width="0" style="2" hidden="1" customWidth="1"/>
    <col min="4354" max="4354" width="8.42578125" style="2" customWidth="1"/>
    <col min="4355" max="4355" width="12.7109375" style="2" customWidth="1"/>
    <col min="4356" max="4356" width="16" style="2" customWidth="1"/>
    <col min="4357" max="4357" width="0" style="2" hidden="1" customWidth="1"/>
    <col min="4358" max="4604" width="9.140625" style="2"/>
    <col min="4605" max="4605" width="25" style="2" customWidth="1"/>
    <col min="4606" max="4606" width="39.85546875" style="2" customWidth="1"/>
    <col min="4607" max="4607" width="17" style="2" customWidth="1"/>
    <col min="4608" max="4608" width="15.140625" style="2" customWidth="1"/>
    <col min="4609" max="4609" width="0" style="2" hidden="1" customWidth="1"/>
    <col min="4610" max="4610" width="8.42578125" style="2" customWidth="1"/>
    <col min="4611" max="4611" width="12.7109375" style="2" customWidth="1"/>
    <col min="4612" max="4612" width="16" style="2" customWidth="1"/>
    <col min="4613" max="4613" width="0" style="2" hidden="1" customWidth="1"/>
    <col min="4614" max="4860" width="9.140625" style="2"/>
    <col min="4861" max="4861" width="25" style="2" customWidth="1"/>
    <col min="4862" max="4862" width="39.85546875" style="2" customWidth="1"/>
    <col min="4863" max="4863" width="17" style="2" customWidth="1"/>
    <col min="4864" max="4864" width="15.140625" style="2" customWidth="1"/>
    <col min="4865" max="4865" width="0" style="2" hidden="1" customWidth="1"/>
    <col min="4866" max="4866" width="8.42578125" style="2" customWidth="1"/>
    <col min="4867" max="4867" width="12.7109375" style="2" customWidth="1"/>
    <col min="4868" max="4868" width="16" style="2" customWidth="1"/>
    <col min="4869" max="4869" width="0" style="2" hidden="1" customWidth="1"/>
    <col min="4870" max="5116" width="9.140625" style="2"/>
    <col min="5117" max="5117" width="25" style="2" customWidth="1"/>
    <col min="5118" max="5118" width="39.85546875" style="2" customWidth="1"/>
    <col min="5119" max="5119" width="17" style="2" customWidth="1"/>
    <col min="5120" max="5120" width="15.140625" style="2" customWidth="1"/>
    <col min="5121" max="5121" width="0" style="2" hidden="1" customWidth="1"/>
    <col min="5122" max="5122" width="8.42578125" style="2" customWidth="1"/>
    <col min="5123" max="5123" width="12.7109375" style="2" customWidth="1"/>
    <col min="5124" max="5124" width="16" style="2" customWidth="1"/>
    <col min="5125" max="5125" width="0" style="2" hidden="1" customWidth="1"/>
    <col min="5126" max="5372" width="9.140625" style="2"/>
    <col min="5373" max="5373" width="25" style="2" customWidth="1"/>
    <col min="5374" max="5374" width="39.85546875" style="2" customWidth="1"/>
    <col min="5375" max="5375" width="17" style="2" customWidth="1"/>
    <col min="5376" max="5376" width="15.140625" style="2" customWidth="1"/>
    <col min="5377" max="5377" width="0" style="2" hidden="1" customWidth="1"/>
    <col min="5378" max="5378" width="8.42578125" style="2" customWidth="1"/>
    <col min="5379" max="5379" width="12.7109375" style="2" customWidth="1"/>
    <col min="5380" max="5380" width="16" style="2" customWidth="1"/>
    <col min="5381" max="5381" width="0" style="2" hidden="1" customWidth="1"/>
    <col min="5382" max="5628" width="9.140625" style="2"/>
    <col min="5629" max="5629" width="25" style="2" customWidth="1"/>
    <col min="5630" max="5630" width="39.85546875" style="2" customWidth="1"/>
    <col min="5631" max="5631" width="17" style="2" customWidth="1"/>
    <col min="5632" max="5632" width="15.140625" style="2" customWidth="1"/>
    <col min="5633" max="5633" width="0" style="2" hidden="1" customWidth="1"/>
    <col min="5634" max="5634" width="8.42578125" style="2" customWidth="1"/>
    <col min="5635" max="5635" width="12.7109375" style="2" customWidth="1"/>
    <col min="5636" max="5636" width="16" style="2" customWidth="1"/>
    <col min="5637" max="5637" width="0" style="2" hidden="1" customWidth="1"/>
    <col min="5638" max="5884" width="9.140625" style="2"/>
    <col min="5885" max="5885" width="25" style="2" customWidth="1"/>
    <col min="5886" max="5886" width="39.85546875" style="2" customWidth="1"/>
    <col min="5887" max="5887" width="17" style="2" customWidth="1"/>
    <col min="5888" max="5888" width="15.140625" style="2" customWidth="1"/>
    <col min="5889" max="5889" width="0" style="2" hidden="1" customWidth="1"/>
    <col min="5890" max="5890" width="8.42578125" style="2" customWidth="1"/>
    <col min="5891" max="5891" width="12.7109375" style="2" customWidth="1"/>
    <col min="5892" max="5892" width="16" style="2" customWidth="1"/>
    <col min="5893" max="5893" width="0" style="2" hidden="1" customWidth="1"/>
    <col min="5894" max="6140" width="9.140625" style="2"/>
    <col min="6141" max="6141" width="25" style="2" customWidth="1"/>
    <col min="6142" max="6142" width="39.85546875" style="2" customWidth="1"/>
    <col min="6143" max="6143" width="17" style="2" customWidth="1"/>
    <col min="6144" max="6144" width="15.140625" style="2" customWidth="1"/>
    <col min="6145" max="6145" width="0" style="2" hidden="1" customWidth="1"/>
    <col min="6146" max="6146" width="8.42578125" style="2" customWidth="1"/>
    <col min="6147" max="6147" width="12.7109375" style="2" customWidth="1"/>
    <col min="6148" max="6148" width="16" style="2" customWidth="1"/>
    <col min="6149" max="6149" width="0" style="2" hidden="1" customWidth="1"/>
    <col min="6150" max="6396" width="9.140625" style="2"/>
    <col min="6397" max="6397" width="25" style="2" customWidth="1"/>
    <col min="6398" max="6398" width="39.85546875" style="2" customWidth="1"/>
    <col min="6399" max="6399" width="17" style="2" customWidth="1"/>
    <col min="6400" max="6400" width="15.140625" style="2" customWidth="1"/>
    <col min="6401" max="6401" width="0" style="2" hidden="1" customWidth="1"/>
    <col min="6402" max="6402" width="8.42578125" style="2" customWidth="1"/>
    <col min="6403" max="6403" width="12.7109375" style="2" customWidth="1"/>
    <col min="6404" max="6404" width="16" style="2" customWidth="1"/>
    <col min="6405" max="6405" width="0" style="2" hidden="1" customWidth="1"/>
    <col min="6406" max="6652" width="9.140625" style="2"/>
    <col min="6653" max="6653" width="25" style="2" customWidth="1"/>
    <col min="6654" max="6654" width="39.85546875" style="2" customWidth="1"/>
    <col min="6655" max="6655" width="17" style="2" customWidth="1"/>
    <col min="6656" max="6656" width="15.140625" style="2" customWidth="1"/>
    <col min="6657" max="6657" width="0" style="2" hidden="1" customWidth="1"/>
    <col min="6658" max="6658" width="8.42578125" style="2" customWidth="1"/>
    <col min="6659" max="6659" width="12.7109375" style="2" customWidth="1"/>
    <col min="6660" max="6660" width="16" style="2" customWidth="1"/>
    <col min="6661" max="6661" width="0" style="2" hidden="1" customWidth="1"/>
    <col min="6662" max="6908" width="9.140625" style="2"/>
    <col min="6909" max="6909" width="25" style="2" customWidth="1"/>
    <col min="6910" max="6910" width="39.85546875" style="2" customWidth="1"/>
    <col min="6911" max="6911" width="17" style="2" customWidth="1"/>
    <col min="6912" max="6912" width="15.140625" style="2" customWidth="1"/>
    <col min="6913" max="6913" width="0" style="2" hidden="1" customWidth="1"/>
    <col min="6914" max="6914" width="8.42578125" style="2" customWidth="1"/>
    <col min="6915" max="6915" width="12.7109375" style="2" customWidth="1"/>
    <col min="6916" max="6916" width="16" style="2" customWidth="1"/>
    <col min="6917" max="6917" width="0" style="2" hidden="1" customWidth="1"/>
    <col min="6918" max="7164" width="9.140625" style="2"/>
    <col min="7165" max="7165" width="25" style="2" customWidth="1"/>
    <col min="7166" max="7166" width="39.85546875" style="2" customWidth="1"/>
    <col min="7167" max="7167" width="17" style="2" customWidth="1"/>
    <col min="7168" max="7168" width="15.140625" style="2" customWidth="1"/>
    <col min="7169" max="7169" width="0" style="2" hidden="1" customWidth="1"/>
    <col min="7170" max="7170" width="8.42578125" style="2" customWidth="1"/>
    <col min="7171" max="7171" width="12.7109375" style="2" customWidth="1"/>
    <col min="7172" max="7172" width="16" style="2" customWidth="1"/>
    <col min="7173" max="7173" width="0" style="2" hidden="1" customWidth="1"/>
    <col min="7174" max="7420" width="9.140625" style="2"/>
    <col min="7421" max="7421" width="25" style="2" customWidth="1"/>
    <col min="7422" max="7422" width="39.85546875" style="2" customWidth="1"/>
    <col min="7423" max="7423" width="17" style="2" customWidth="1"/>
    <col min="7424" max="7424" width="15.140625" style="2" customWidth="1"/>
    <col min="7425" max="7425" width="0" style="2" hidden="1" customWidth="1"/>
    <col min="7426" max="7426" width="8.42578125" style="2" customWidth="1"/>
    <col min="7427" max="7427" width="12.7109375" style="2" customWidth="1"/>
    <col min="7428" max="7428" width="16" style="2" customWidth="1"/>
    <col min="7429" max="7429" width="0" style="2" hidden="1" customWidth="1"/>
    <col min="7430" max="7676" width="9.140625" style="2"/>
    <col min="7677" max="7677" width="25" style="2" customWidth="1"/>
    <col min="7678" max="7678" width="39.85546875" style="2" customWidth="1"/>
    <col min="7679" max="7679" width="17" style="2" customWidth="1"/>
    <col min="7680" max="7680" width="15.140625" style="2" customWidth="1"/>
    <col min="7681" max="7681" width="0" style="2" hidden="1" customWidth="1"/>
    <col min="7682" max="7682" width="8.42578125" style="2" customWidth="1"/>
    <col min="7683" max="7683" width="12.7109375" style="2" customWidth="1"/>
    <col min="7684" max="7684" width="16" style="2" customWidth="1"/>
    <col min="7685" max="7685" width="0" style="2" hidden="1" customWidth="1"/>
    <col min="7686" max="7932" width="9.140625" style="2"/>
    <col min="7933" max="7933" width="25" style="2" customWidth="1"/>
    <col min="7934" max="7934" width="39.85546875" style="2" customWidth="1"/>
    <col min="7935" max="7935" width="17" style="2" customWidth="1"/>
    <col min="7936" max="7936" width="15.140625" style="2" customWidth="1"/>
    <col min="7937" max="7937" width="0" style="2" hidden="1" customWidth="1"/>
    <col min="7938" max="7938" width="8.42578125" style="2" customWidth="1"/>
    <col min="7939" max="7939" width="12.7109375" style="2" customWidth="1"/>
    <col min="7940" max="7940" width="16" style="2" customWidth="1"/>
    <col min="7941" max="7941" width="0" style="2" hidden="1" customWidth="1"/>
    <col min="7942" max="8188" width="9.140625" style="2"/>
    <col min="8189" max="8189" width="25" style="2" customWidth="1"/>
    <col min="8190" max="8190" width="39.85546875" style="2" customWidth="1"/>
    <col min="8191" max="8191" width="17" style="2" customWidth="1"/>
    <col min="8192" max="8192" width="15.140625" style="2" customWidth="1"/>
    <col min="8193" max="8193" width="0" style="2" hidden="1" customWidth="1"/>
    <col min="8194" max="8194" width="8.42578125" style="2" customWidth="1"/>
    <col min="8195" max="8195" width="12.7109375" style="2" customWidth="1"/>
    <col min="8196" max="8196" width="16" style="2" customWidth="1"/>
    <col min="8197" max="8197" width="0" style="2" hidden="1" customWidth="1"/>
    <col min="8198" max="8444" width="9.140625" style="2"/>
    <col min="8445" max="8445" width="25" style="2" customWidth="1"/>
    <col min="8446" max="8446" width="39.85546875" style="2" customWidth="1"/>
    <col min="8447" max="8447" width="17" style="2" customWidth="1"/>
    <col min="8448" max="8448" width="15.140625" style="2" customWidth="1"/>
    <col min="8449" max="8449" width="0" style="2" hidden="1" customWidth="1"/>
    <col min="8450" max="8450" width="8.42578125" style="2" customWidth="1"/>
    <col min="8451" max="8451" width="12.7109375" style="2" customWidth="1"/>
    <col min="8452" max="8452" width="16" style="2" customWidth="1"/>
    <col min="8453" max="8453" width="0" style="2" hidden="1" customWidth="1"/>
    <col min="8454" max="8700" width="9.140625" style="2"/>
    <col min="8701" max="8701" width="25" style="2" customWidth="1"/>
    <col min="8702" max="8702" width="39.85546875" style="2" customWidth="1"/>
    <col min="8703" max="8703" width="17" style="2" customWidth="1"/>
    <col min="8704" max="8704" width="15.140625" style="2" customWidth="1"/>
    <col min="8705" max="8705" width="0" style="2" hidden="1" customWidth="1"/>
    <col min="8706" max="8706" width="8.42578125" style="2" customWidth="1"/>
    <col min="8707" max="8707" width="12.7109375" style="2" customWidth="1"/>
    <col min="8708" max="8708" width="16" style="2" customWidth="1"/>
    <col min="8709" max="8709" width="0" style="2" hidden="1" customWidth="1"/>
    <col min="8710" max="8956" width="9.140625" style="2"/>
    <col min="8957" max="8957" width="25" style="2" customWidth="1"/>
    <col min="8958" max="8958" width="39.85546875" style="2" customWidth="1"/>
    <col min="8959" max="8959" width="17" style="2" customWidth="1"/>
    <col min="8960" max="8960" width="15.140625" style="2" customWidth="1"/>
    <col min="8961" max="8961" width="0" style="2" hidden="1" customWidth="1"/>
    <col min="8962" max="8962" width="8.42578125" style="2" customWidth="1"/>
    <col min="8963" max="8963" width="12.7109375" style="2" customWidth="1"/>
    <col min="8964" max="8964" width="16" style="2" customWidth="1"/>
    <col min="8965" max="8965" width="0" style="2" hidden="1" customWidth="1"/>
    <col min="8966" max="9212" width="9.140625" style="2"/>
    <col min="9213" max="9213" width="25" style="2" customWidth="1"/>
    <col min="9214" max="9214" width="39.85546875" style="2" customWidth="1"/>
    <col min="9215" max="9215" width="17" style="2" customWidth="1"/>
    <col min="9216" max="9216" width="15.140625" style="2" customWidth="1"/>
    <col min="9217" max="9217" width="0" style="2" hidden="1" customWidth="1"/>
    <col min="9218" max="9218" width="8.42578125" style="2" customWidth="1"/>
    <col min="9219" max="9219" width="12.7109375" style="2" customWidth="1"/>
    <col min="9220" max="9220" width="16" style="2" customWidth="1"/>
    <col min="9221" max="9221" width="0" style="2" hidden="1" customWidth="1"/>
    <col min="9222" max="9468" width="9.140625" style="2"/>
    <col min="9469" max="9469" width="25" style="2" customWidth="1"/>
    <col min="9470" max="9470" width="39.85546875" style="2" customWidth="1"/>
    <col min="9471" max="9471" width="17" style="2" customWidth="1"/>
    <col min="9472" max="9472" width="15.140625" style="2" customWidth="1"/>
    <col min="9473" max="9473" width="0" style="2" hidden="1" customWidth="1"/>
    <col min="9474" max="9474" width="8.42578125" style="2" customWidth="1"/>
    <col min="9475" max="9475" width="12.7109375" style="2" customWidth="1"/>
    <col min="9476" max="9476" width="16" style="2" customWidth="1"/>
    <col min="9477" max="9477" width="0" style="2" hidden="1" customWidth="1"/>
    <col min="9478" max="9724" width="9.140625" style="2"/>
    <col min="9725" max="9725" width="25" style="2" customWidth="1"/>
    <col min="9726" max="9726" width="39.85546875" style="2" customWidth="1"/>
    <col min="9727" max="9727" width="17" style="2" customWidth="1"/>
    <col min="9728" max="9728" width="15.140625" style="2" customWidth="1"/>
    <col min="9729" max="9729" width="0" style="2" hidden="1" customWidth="1"/>
    <col min="9730" max="9730" width="8.42578125" style="2" customWidth="1"/>
    <col min="9731" max="9731" width="12.7109375" style="2" customWidth="1"/>
    <col min="9732" max="9732" width="16" style="2" customWidth="1"/>
    <col min="9733" max="9733" width="0" style="2" hidden="1" customWidth="1"/>
    <col min="9734" max="9980" width="9.140625" style="2"/>
    <col min="9981" max="9981" width="25" style="2" customWidth="1"/>
    <col min="9982" max="9982" width="39.85546875" style="2" customWidth="1"/>
    <col min="9983" max="9983" width="17" style="2" customWidth="1"/>
    <col min="9984" max="9984" width="15.140625" style="2" customWidth="1"/>
    <col min="9985" max="9985" width="0" style="2" hidden="1" customWidth="1"/>
    <col min="9986" max="9986" width="8.42578125" style="2" customWidth="1"/>
    <col min="9987" max="9987" width="12.7109375" style="2" customWidth="1"/>
    <col min="9988" max="9988" width="16" style="2" customWidth="1"/>
    <col min="9989" max="9989" width="0" style="2" hidden="1" customWidth="1"/>
    <col min="9990" max="10236" width="9.140625" style="2"/>
    <col min="10237" max="10237" width="25" style="2" customWidth="1"/>
    <col min="10238" max="10238" width="39.85546875" style="2" customWidth="1"/>
    <col min="10239" max="10239" width="17" style="2" customWidth="1"/>
    <col min="10240" max="10240" width="15.140625" style="2" customWidth="1"/>
    <col min="10241" max="10241" width="0" style="2" hidden="1" customWidth="1"/>
    <col min="10242" max="10242" width="8.42578125" style="2" customWidth="1"/>
    <col min="10243" max="10243" width="12.7109375" style="2" customWidth="1"/>
    <col min="10244" max="10244" width="16" style="2" customWidth="1"/>
    <col min="10245" max="10245" width="0" style="2" hidden="1" customWidth="1"/>
    <col min="10246" max="10492" width="9.140625" style="2"/>
    <col min="10493" max="10493" width="25" style="2" customWidth="1"/>
    <col min="10494" max="10494" width="39.85546875" style="2" customWidth="1"/>
    <col min="10495" max="10495" width="17" style="2" customWidth="1"/>
    <col min="10496" max="10496" width="15.140625" style="2" customWidth="1"/>
    <col min="10497" max="10497" width="0" style="2" hidden="1" customWidth="1"/>
    <col min="10498" max="10498" width="8.42578125" style="2" customWidth="1"/>
    <col min="10499" max="10499" width="12.7109375" style="2" customWidth="1"/>
    <col min="10500" max="10500" width="16" style="2" customWidth="1"/>
    <col min="10501" max="10501" width="0" style="2" hidden="1" customWidth="1"/>
    <col min="10502" max="10748" width="9.140625" style="2"/>
    <col min="10749" max="10749" width="25" style="2" customWidth="1"/>
    <col min="10750" max="10750" width="39.85546875" style="2" customWidth="1"/>
    <col min="10751" max="10751" width="17" style="2" customWidth="1"/>
    <col min="10752" max="10752" width="15.140625" style="2" customWidth="1"/>
    <col min="10753" max="10753" width="0" style="2" hidden="1" customWidth="1"/>
    <col min="10754" max="10754" width="8.42578125" style="2" customWidth="1"/>
    <col min="10755" max="10755" width="12.7109375" style="2" customWidth="1"/>
    <col min="10756" max="10756" width="16" style="2" customWidth="1"/>
    <col min="10757" max="10757" width="0" style="2" hidden="1" customWidth="1"/>
    <col min="10758" max="11004" width="9.140625" style="2"/>
    <col min="11005" max="11005" width="25" style="2" customWidth="1"/>
    <col min="11006" max="11006" width="39.85546875" style="2" customWidth="1"/>
    <col min="11007" max="11007" width="17" style="2" customWidth="1"/>
    <col min="11008" max="11008" width="15.140625" style="2" customWidth="1"/>
    <col min="11009" max="11009" width="0" style="2" hidden="1" customWidth="1"/>
    <col min="11010" max="11010" width="8.42578125" style="2" customWidth="1"/>
    <col min="11011" max="11011" width="12.7109375" style="2" customWidth="1"/>
    <col min="11012" max="11012" width="16" style="2" customWidth="1"/>
    <col min="11013" max="11013" width="0" style="2" hidden="1" customWidth="1"/>
    <col min="11014" max="11260" width="9.140625" style="2"/>
    <col min="11261" max="11261" width="25" style="2" customWidth="1"/>
    <col min="11262" max="11262" width="39.85546875" style="2" customWidth="1"/>
    <col min="11263" max="11263" width="17" style="2" customWidth="1"/>
    <col min="11264" max="11264" width="15.140625" style="2" customWidth="1"/>
    <col min="11265" max="11265" width="0" style="2" hidden="1" customWidth="1"/>
    <col min="11266" max="11266" width="8.42578125" style="2" customWidth="1"/>
    <col min="11267" max="11267" width="12.7109375" style="2" customWidth="1"/>
    <col min="11268" max="11268" width="16" style="2" customWidth="1"/>
    <col min="11269" max="11269" width="0" style="2" hidden="1" customWidth="1"/>
    <col min="11270" max="11516" width="9.140625" style="2"/>
    <col min="11517" max="11517" width="25" style="2" customWidth="1"/>
    <col min="11518" max="11518" width="39.85546875" style="2" customWidth="1"/>
    <col min="11519" max="11519" width="17" style="2" customWidth="1"/>
    <col min="11520" max="11520" width="15.140625" style="2" customWidth="1"/>
    <col min="11521" max="11521" width="0" style="2" hidden="1" customWidth="1"/>
    <col min="11522" max="11522" width="8.42578125" style="2" customWidth="1"/>
    <col min="11523" max="11523" width="12.7109375" style="2" customWidth="1"/>
    <col min="11524" max="11524" width="16" style="2" customWidth="1"/>
    <col min="11525" max="11525" width="0" style="2" hidden="1" customWidth="1"/>
    <col min="11526" max="11772" width="9.140625" style="2"/>
    <col min="11773" max="11773" width="25" style="2" customWidth="1"/>
    <col min="11774" max="11774" width="39.85546875" style="2" customWidth="1"/>
    <col min="11775" max="11775" width="17" style="2" customWidth="1"/>
    <col min="11776" max="11776" width="15.140625" style="2" customWidth="1"/>
    <col min="11777" max="11777" width="0" style="2" hidden="1" customWidth="1"/>
    <col min="11778" max="11778" width="8.42578125" style="2" customWidth="1"/>
    <col min="11779" max="11779" width="12.7109375" style="2" customWidth="1"/>
    <col min="11780" max="11780" width="16" style="2" customWidth="1"/>
    <col min="11781" max="11781" width="0" style="2" hidden="1" customWidth="1"/>
    <col min="11782" max="12028" width="9.140625" style="2"/>
    <col min="12029" max="12029" width="25" style="2" customWidth="1"/>
    <col min="12030" max="12030" width="39.85546875" style="2" customWidth="1"/>
    <col min="12031" max="12031" width="17" style="2" customWidth="1"/>
    <col min="12032" max="12032" width="15.140625" style="2" customWidth="1"/>
    <col min="12033" max="12033" width="0" style="2" hidden="1" customWidth="1"/>
    <col min="12034" max="12034" width="8.42578125" style="2" customWidth="1"/>
    <col min="12035" max="12035" width="12.7109375" style="2" customWidth="1"/>
    <col min="12036" max="12036" width="16" style="2" customWidth="1"/>
    <col min="12037" max="12037" width="0" style="2" hidden="1" customWidth="1"/>
    <col min="12038" max="12284" width="9.140625" style="2"/>
    <col min="12285" max="12285" width="25" style="2" customWidth="1"/>
    <col min="12286" max="12286" width="39.85546875" style="2" customWidth="1"/>
    <col min="12287" max="12287" width="17" style="2" customWidth="1"/>
    <col min="12288" max="12288" width="15.140625" style="2" customWidth="1"/>
    <col min="12289" max="12289" width="0" style="2" hidden="1" customWidth="1"/>
    <col min="12290" max="12290" width="8.42578125" style="2" customWidth="1"/>
    <col min="12291" max="12291" width="12.7109375" style="2" customWidth="1"/>
    <col min="12292" max="12292" width="16" style="2" customWidth="1"/>
    <col min="12293" max="12293" width="0" style="2" hidden="1" customWidth="1"/>
    <col min="12294" max="12540" width="9.140625" style="2"/>
    <col min="12541" max="12541" width="25" style="2" customWidth="1"/>
    <col min="12542" max="12542" width="39.85546875" style="2" customWidth="1"/>
    <col min="12543" max="12543" width="17" style="2" customWidth="1"/>
    <col min="12544" max="12544" width="15.140625" style="2" customWidth="1"/>
    <col min="12545" max="12545" width="0" style="2" hidden="1" customWidth="1"/>
    <col min="12546" max="12546" width="8.42578125" style="2" customWidth="1"/>
    <col min="12547" max="12547" width="12.7109375" style="2" customWidth="1"/>
    <col min="12548" max="12548" width="16" style="2" customWidth="1"/>
    <col min="12549" max="12549" width="0" style="2" hidden="1" customWidth="1"/>
    <col min="12550" max="12796" width="9.140625" style="2"/>
    <col min="12797" max="12797" width="25" style="2" customWidth="1"/>
    <col min="12798" max="12798" width="39.85546875" style="2" customWidth="1"/>
    <col min="12799" max="12799" width="17" style="2" customWidth="1"/>
    <col min="12800" max="12800" width="15.140625" style="2" customWidth="1"/>
    <col min="12801" max="12801" width="0" style="2" hidden="1" customWidth="1"/>
    <col min="12802" max="12802" width="8.42578125" style="2" customWidth="1"/>
    <col min="12803" max="12803" width="12.7109375" style="2" customWidth="1"/>
    <col min="12804" max="12804" width="16" style="2" customWidth="1"/>
    <col min="12805" max="12805" width="0" style="2" hidden="1" customWidth="1"/>
    <col min="12806" max="13052" width="9.140625" style="2"/>
    <col min="13053" max="13053" width="25" style="2" customWidth="1"/>
    <col min="13054" max="13054" width="39.85546875" style="2" customWidth="1"/>
    <col min="13055" max="13055" width="17" style="2" customWidth="1"/>
    <col min="13056" max="13056" width="15.140625" style="2" customWidth="1"/>
    <col min="13057" max="13057" width="0" style="2" hidden="1" customWidth="1"/>
    <col min="13058" max="13058" width="8.42578125" style="2" customWidth="1"/>
    <col min="13059" max="13059" width="12.7109375" style="2" customWidth="1"/>
    <col min="13060" max="13060" width="16" style="2" customWidth="1"/>
    <col min="13061" max="13061" width="0" style="2" hidden="1" customWidth="1"/>
    <col min="13062" max="13308" width="9.140625" style="2"/>
    <col min="13309" max="13309" width="25" style="2" customWidth="1"/>
    <col min="13310" max="13310" width="39.85546875" style="2" customWidth="1"/>
    <col min="13311" max="13311" width="17" style="2" customWidth="1"/>
    <col min="13312" max="13312" width="15.140625" style="2" customWidth="1"/>
    <col min="13313" max="13313" width="0" style="2" hidden="1" customWidth="1"/>
    <col min="13314" max="13314" width="8.42578125" style="2" customWidth="1"/>
    <col min="13315" max="13315" width="12.7109375" style="2" customWidth="1"/>
    <col min="13316" max="13316" width="16" style="2" customWidth="1"/>
    <col min="13317" max="13317" width="0" style="2" hidden="1" customWidth="1"/>
    <col min="13318" max="13564" width="9.140625" style="2"/>
    <col min="13565" max="13565" width="25" style="2" customWidth="1"/>
    <col min="13566" max="13566" width="39.85546875" style="2" customWidth="1"/>
    <col min="13567" max="13567" width="17" style="2" customWidth="1"/>
    <col min="13568" max="13568" width="15.140625" style="2" customWidth="1"/>
    <col min="13569" max="13569" width="0" style="2" hidden="1" customWidth="1"/>
    <col min="13570" max="13570" width="8.42578125" style="2" customWidth="1"/>
    <col min="13571" max="13571" width="12.7109375" style="2" customWidth="1"/>
    <col min="13572" max="13572" width="16" style="2" customWidth="1"/>
    <col min="13573" max="13573" width="0" style="2" hidden="1" customWidth="1"/>
    <col min="13574" max="13820" width="9.140625" style="2"/>
    <col min="13821" max="13821" width="25" style="2" customWidth="1"/>
    <col min="13822" max="13822" width="39.85546875" style="2" customWidth="1"/>
    <col min="13823" max="13823" width="17" style="2" customWidth="1"/>
    <col min="13824" max="13824" width="15.140625" style="2" customWidth="1"/>
    <col min="13825" max="13825" width="0" style="2" hidden="1" customWidth="1"/>
    <col min="13826" max="13826" width="8.42578125" style="2" customWidth="1"/>
    <col min="13827" max="13827" width="12.7109375" style="2" customWidth="1"/>
    <col min="13828" max="13828" width="16" style="2" customWidth="1"/>
    <col min="13829" max="13829" width="0" style="2" hidden="1" customWidth="1"/>
    <col min="13830" max="14076" width="9.140625" style="2"/>
    <col min="14077" max="14077" width="25" style="2" customWidth="1"/>
    <col min="14078" max="14078" width="39.85546875" style="2" customWidth="1"/>
    <col min="14079" max="14079" width="17" style="2" customWidth="1"/>
    <col min="14080" max="14080" width="15.140625" style="2" customWidth="1"/>
    <col min="14081" max="14081" width="0" style="2" hidden="1" customWidth="1"/>
    <col min="14082" max="14082" width="8.42578125" style="2" customWidth="1"/>
    <col min="14083" max="14083" width="12.7109375" style="2" customWidth="1"/>
    <col min="14084" max="14084" width="16" style="2" customWidth="1"/>
    <col min="14085" max="14085" width="0" style="2" hidden="1" customWidth="1"/>
    <col min="14086" max="14332" width="9.140625" style="2"/>
    <col min="14333" max="14333" width="25" style="2" customWidth="1"/>
    <col min="14334" max="14334" width="39.85546875" style="2" customWidth="1"/>
    <col min="14335" max="14335" width="17" style="2" customWidth="1"/>
    <col min="14336" max="14336" width="15.140625" style="2" customWidth="1"/>
    <col min="14337" max="14337" width="0" style="2" hidden="1" customWidth="1"/>
    <col min="14338" max="14338" width="8.42578125" style="2" customWidth="1"/>
    <col min="14339" max="14339" width="12.7109375" style="2" customWidth="1"/>
    <col min="14340" max="14340" width="16" style="2" customWidth="1"/>
    <col min="14341" max="14341" width="0" style="2" hidden="1" customWidth="1"/>
    <col min="14342" max="14588" width="9.140625" style="2"/>
    <col min="14589" max="14589" width="25" style="2" customWidth="1"/>
    <col min="14590" max="14590" width="39.85546875" style="2" customWidth="1"/>
    <col min="14591" max="14591" width="17" style="2" customWidth="1"/>
    <col min="14592" max="14592" width="15.140625" style="2" customWidth="1"/>
    <col min="14593" max="14593" width="0" style="2" hidden="1" customWidth="1"/>
    <col min="14594" max="14594" width="8.42578125" style="2" customWidth="1"/>
    <col min="14595" max="14595" width="12.7109375" style="2" customWidth="1"/>
    <col min="14596" max="14596" width="16" style="2" customWidth="1"/>
    <col min="14597" max="14597" width="0" style="2" hidden="1" customWidth="1"/>
    <col min="14598" max="14844" width="9.140625" style="2"/>
    <col min="14845" max="14845" width="25" style="2" customWidth="1"/>
    <col min="14846" max="14846" width="39.85546875" style="2" customWidth="1"/>
    <col min="14847" max="14847" width="17" style="2" customWidth="1"/>
    <col min="14848" max="14848" width="15.140625" style="2" customWidth="1"/>
    <col min="14849" max="14849" width="0" style="2" hidden="1" customWidth="1"/>
    <col min="14850" max="14850" width="8.42578125" style="2" customWidth="1"/>
    <col min="14851" max="14851" width="12.7109375" style="2" customWidth="1"/>
    <col min="14852" max="14852" width="16" style="2" customWidth="1"/>
    <col min="14853" max="14853" width="0" style="2" hidden="1" customWidth="1"/>
    <col min="14854" max="15100" width="9.140625" style="2"/>
    <col min="15101" max="15101" width="25" style="2" customWidth="1"/>
    <col min="15102" max="15102" width="39.85546875" style="2" customWidth="1"/>
    <col min="15103" max="15103" width="17" style="2" customWidth="1"/>
    <col min="15104" max="15104" width="15.140625" style="2" customWidth="1"/>
    <col min="15105" max="15105" width="0" style="2" hidden="1" customWidth="1"/>
    <col min="15106" max="15106" width="8.42578125" style="2" customWidth="1"/>
    <col min="15107" max="15107" width="12.7109375" style="2" customWidth="1"/>
    <col min="15108" max="15108" width="16" style="2" customWidth="1"/>
    <col min="15109" max="15109" width="0" style="2" hidden="1" customWidth="1"/>
    <col min="15110" max="15356" width="9.140625" style="2"/>
    <col min="15357" max="15357" width="25" style="2" customWidth="1"/>
    <col min="15358" max="15358" width="39.85546875" style="2" customWidth="1"/>
    <col min="15359" max="15359" width="17" style="2" customWidth="1"/>
    <col min="15360" max="15360" width="15.140625" style="2" customWidth="1"/>
    <col min="15361" max="15361" width="0" style="2" hidden="1" customWidth="1"/>
    <col min="15362" max="15362" width="8.42578125" style="2" customWidth="1"/>
    <col min="15363" max="15363" width="12.7109375" style="2" customWidth="1"/>
    <col min="15364" max="15364" width="16" style="2" customWidth="1"/>
    <col min="15365" max="15365" width="0" style="2" hidden="1" customWidth="1"/>
    <col min="15366" max="15612" width="9.140625" style="2"/>
    <col min="15613" max="15613" width="25" style="2" customWidth="1"/>
    <col min="15614" max="15614" width="39.85546875" style="2" customWidth="1"/>
    <col min="15615" max="15615" width="17" style="2" customWidth="1"/>
    <col min="15616" max="15616" width="15.140625" style="2" customWidth="1"/>
    <col min="15617" max="15617" width="0" style="2" hidden="1" customWidth="1"/>
    <col min="15618" max="15618" width="8.42578125" style="2" customWidth="1"/>
    <col min="15619" max="15619" width="12.7109375" style="2" customWidth="1"/>
    <col min="15620" max="15620" width="16" style="2" customWidth="1"/>
    <col min="15621" max="15621" width="0" style="2" hidden="1" customWidth="1"/>
    <col min="15622" max="15868" width="9.140625" style="2"/>
    <col min="15869" max="15869" width="25" style="2" customWidth="1"/>
    <col min="15870" max="15870" width="39.85546875" style="2" customWidth="1"/>
    <col min="15871" max="15871" width="17" style="2" customWidth="1"/>
    <col min="15872" max="15872" width="15.140625" style="2" customWidth="1"/>
    <col min="15873" max="15873" width="0" style="2" hidden="1" customWidth="1"/>
    <col min="15874" max="15874" width="8.42578125" style="2" customWidth="1"/>
    <col min="15875" max="15875" width="12.7109375" style="2" customWidth="1"/>
    <col min="15876" max="15876" width="16" style="2" customWidth="1"/>
    <col min="15877" max="15877" width="0" style="2" hidden="1" customWidth="1"/>
    <col min="15878" max="16124" width="9.140625" style="2"/>
    <col min="16125" max="16125" width="25" style="2" customWidth="1"/>
    <col min="16126" max="16126" width="39.85546875" style="2" customWidth="1"/>
    <col min="16127" max="16127" width="17" style="2" customWidth="1"/>
    <col min="16128" max="16128" width="15.140625" style="2" customWidth="1"/>
    <col min="16129" max="16129" width="0" style="2" hidden="1" customWidth="1"/>
    <col min="16130" max="16130" width="8.42578125" style="2" customWidth="1"/>
    <col min="16131" max="16131" width="12.7109375" style="2" customWidth="1"/>
    <col min="16132" max="16132" width="16" style="2" customWidth="1"/>
    <col min="16133" max="16133" width="0" style="2" hidden="1" customWidth="1"/>
    <col min="16134" max="16384" width="9.140625" style="2"/>
  </cols>
  <sheetData>
    <row r="1" spans="2:5" ht="46.5" customHeight="1" x14ac:dyDescent="0.3">
      <c r="B1" s="1" t="str">
        <f>"AZIENDE SOCIO SANITARIE TERRITORIALI - INDICATORI DI BILANCIO " &amp; ([1]Info!$B$5) &amp; " " &amp;[1]Info!$B$3</f>
        <v>AZIENDE SOCIO SANITARIE TERRITORIALI - INDICATORI DI BILANCIO Preventivo 2020</v>
      </c>
      <c r="C1" s="1"/>
      <c r="D1" s="1"/>
      <c r="E1" s="1"/>
    </row>
    <row r="2" spans="2:5" x14ac:dyDescent="0.3">
      <c r="B2" s="3" t="s">
        <v>0</v>
      </c>
      <c r="C2" s="4" t="str">
        <f>[1]Info!$C$2</f>
        <v>ASST DI BERGAMO OVEST</v>
      </c>
    </row>
    <row r="4" spans="2:5" ht="50.1" customHeight="1" x14ac:dyDescent="0.3">
      <c r="B4" s="5" t="s">
        <v>1</v>
      </c>
      <c r="D4" s="6" t="str">
        <f>+'[1]NI-San'!O10</f>
        <v>Preventivo al  31/12/2020</v>
      </c>
      <c r="E4" s="7" t="str">
        <f>+D4</f>
        <v>Preventivo al  31/12/2020</v>
      </c>
    </row>
    <row r="6" spans="2:5" x14ac:dyDescent="0.3">
      <c r="B6" s="28" t="s">
        <v>2</v>
      </c>
      <c r="C6" s="8" t="s">
        <v>3</v>
      </c>
      <c r="D6" s="9">
        <f>+'[1]NI-San'!$O$1007+'[1]NI-San'!$O$865+'[1]NI-San'!$O$870+'[1]NI-San'!$O$873+'[1]NI-San'!$O$955+'[1]NI-San'!$O$956+'[1]NI-San'!$O$958+'[1]NI-San'!$O$959</f>
        <v>82084666</v>
      </c>
      <c r="E6" s="10">
        <f>IF(D7=0,0,+D6/D7)</f>
        <v>0.64136082091643787</v>
      </c>
    </row>
    <row r="7" spans="2:5" ht="33" x14ac:dyDescent="0.3">
      <c r="B7" s="29"/>
      <c r="C7" s="11" t="s">
        <v>4</v>
      </c>
      <c r="D7" s="12">
        <f>+'[1]NI-San'!$O$11-'[1]NI-San'!$O$31-'[1]NI-San'!$O$356-'[1]NI-San'!$O$94</f>
        <v>127985158</v>
      </c>
      <c r="E7" s="13"/>
    </row>
    <row r="8" spans="2:5" ht="17.25" x14ac:dyDescent="0.3">
      <c r="C8" s="14"/>
      <c r="E8" s="15"/>
    </row>
    <row r="9" spans="2:5" x14ac:dyDescent="0.3">
      <c r="B9" s="28" t="s">
        <v>5</v>
      </c>
      <c r="C9" s="8" t="s">
        <v>6</v>
      </c>
      <c r="D9" s="16">
        <f>+'[1]NI-San'!$O$375+'[1]NI-San'!$O$468+'[1]NI-San'!$O$979+'[1]NI-San'!$O$992+'[1]NI-San'!$O$1342</f>
        <v>60028228</v>
      </c>
      <c r="E9" s="10">
        <f>IF(D10=0,0,+D9/D10)</f>
        <v>0.46902491615473102</v>
      </c>
    </row>
    <row r="10" spans="2:5" ht="33" x14ac:dyDescent="0.3">
      <c r="B10" s="29"/>
      <c r="C10" s="11" t="s">
        <v>4</v>
      </c>
      <c r="D10" s="12">
        <f>+D7</f>
        <v>127985158</v>
      </c>
      <c r="E10" s="13"/>
    </row>
    <row r="11" spans="2:5" x14ac:dyDescent="0.3">
      <c r="C11" s="14"/>
      <c r="E11" s="17"/>
    </row>
    <row r="12" spans="2:5" x14ac:dyDescent="0.3">
      <c r="B12" s="28" t="s">
        <v>7</v>
      </c>
      <c r="C12" s="8" t="s">
        <v>8</v>
      </c>
      <c r="D12" s="16">
        <f>+'[1]NI-San'!O377</f>
        <v>24167538</v>
      </c>
      <c r="E12" s="10">
        <f>IF(D13=0,0,+D12/D13)</f>
        <v>0.18883078614474968</v>
      </c>
    </row>
    <row r="13" spans="2:5" ht="33" x14ac:dyDescent="0.3">
      <c r="B13" s="29"/>
      <c r="C13" s="11" t="s">
        <v>4</v>
      </c>
      <c r="D13" s="12">
        <f>+D10</f>
        <v>127985158</v>
      </c>
      <c r="E13" s="13"/>
    </row>
    <row r="14" spans="2:5" x14ac:dyDescent="0.3">
      <c r="B14" s="5"/>
      <c r="C14" s="14"/>
      <c r="E14" s="17"/>
    </row>
    <row r="15" spans="2:5" ht="16.5" customHeight="1" x14ac:dyDescent="0.3">
      <c r="B15" s="28" t="s">
        <v>9</v>
      </c>
      <c r="C15" s="31" t="s">
        <v>10</v>
      </c>
      <c r="D15" s="32">
        <f>SUM('[1]NI-San'!O380:O403)</f>
        <v>10286951</v>
      </c>
      <c r="E15" s="10">
        <f>IF(D16=0,0,+D15/D16)</f>
        <v>8.0376124550316994E-2</v>
      </c>
    </row>
    <row r="16" spans="2:5" ht="16.5" customHeight="1" x14ac:dyDescent="0.3">
      <c r="B16" s="29"/>
      <c r="C16" s="33" t="s">
        <v>4</v>
      </c>
      <c r="D16" s="34">
        <f>+D13</f>
        <v>127985158</v>
      </c>
      <c r="E16" s="38"/>
    </row>
    <row r="17" spans="2:5" x14ac:dyDescent="0.3">
      <c r="B17" s="19"/>
      <c r="C17" s="19"/>
      <c r="D17" s="19"/>
      <c r="E17" s="17"/>
    </row>
    <row r="18" spans="2:5" ht="16.5" customHeight="1" x14ac:dyDescent="0.3">
      <c r="B18" s="28" t="s">
        <v>11</v>
      </c>
      <c r="C18" s="31" t="s">
        <v>12</v>
      </c>
      <c r="D18" s="32">
        <f>+'[1]NI-San'!O408+'[1]NI-San'!O409+'[1]NI-San'!O410</f>
        <v>3366299</v>
      </c>
      <c r="E18" s="10">
        <f>IF(D19=0,0,+D18/D19)</f>
        <v>2.6302260766830479E-2</v>
      </c>
    </row>
    <row r="19" spans="2:5" ht="16.5" customHeight="1" x14ac:dyDescent="0.3">
      <c r="B19" s="29"/>
      <c r="C19" s="33" t="s">
        <v>4</v>
      </c>
      <c r="D19" s="34">
        <f>+D16</f>
        <v>127985158</v>
      </c>
      <c r="E19" s="38"/>
    </row>
    <row r="20" spans="2:5" x14ac:dyDescent="0.3">
      <c r="B20" s="19"/>
      <c r="C20" s="19"/>
      <c r="D20" s="19"/>
      <c r="E20" s="17"/>
    </row>
    <row r="21" spans="2:5" ht="16.5" customHeight="1" x14ac:dyDescent="0.3">
      <c r="B21" s="28" t="s">
        <v>13</v>
      </c>
      <c r="C21" s="31" t="s">
        <v>14</v>
      </c>
      <c r="D21" s="32">
        <f>+'[1]NI-San'!O420+'[1]NI-San'!O411</f>
        <v>648000</v>
      </c>
      <c r="E21" s="10">
        <f>IF(D22=0,0,+D21/D22)</f>
        <v>5.0630870807691622E-3</v>
      </c>
    </row>
    <row r="22" spans="2:5" ht="16.5" customHeight="1" x14ac:dyDescent="0.3">
      <c r="B22" s="29"/>
      <c r="C22" s="33" t="s">
        <v>4</v>
      </c>
      <c r="D22" s="34">
        <f>+D19</f>
        <v>127985158</v>
      </c>
      <c r="E22" s="38"/>
    </row>
    <row r="23" spans="2:5" x14ac:dyDescent="0.3">
      <c r="B23" s="19"/>
      <c r="C23" s="19"/>
      <c r="D23" s="19"/>
      <c r="E23" s="17"/>
    </row>
    <row r="24" spans="2:5" ht="16.5" customHeight="1" x14ac:dyDescent="0.3">
      <c r="B24" s="28" t="s">
        <v>15</v>
      </c>
      <c r="C24" s="31" t="s">
        <v>16</v>
      </c>
      <c r="D24" s="32">
        <f>+'[1]NI-San'!O424+'[1]NI-San'!O425+'[1]NI-San'!O426+'[1]NI-San'!O427</f>
        <v>2112603</v>
      </c>
      <c r="E24" s="10">
        <f>IF(D25=0,0,+D24/D25)</f>
        <v>1.6506624932244095E-2</v>
      </c>
    </row>
    <row r="25" spans="2:5" ht="16.5" customHeight="1" x14ac:dyDescent="0.3">
      <c r="B25" s="29"/>
      <c r="C25" s="33" t="s">
        <v>4</v>
      </c>
      <c r="D25" s="34">
        <f>+D22</f>
        <v>127985158</v>
      </c>
      <c r="E25" s="38"/>
    </row>
    <row r="26" spans="2:5" ht="16.5" customHeight="1" x14ac:dyDescent="0.3">
      <c r="B26" s="20"/>
      <c r="C26" s="21"/>
      <c r="D26" s="22"/>
      <c r="E26" s="17"/>
    </row>
    <row r="27" spans="2:5" x14ac:dyDescent="0.3">
      <c r="B27" s="28" t="s">
        <v>17</v>
      </c>
      <c r="C27" s="8" t="s">
        <v>18</v>
      </c>
      <c r="D27" s="16">
        <f>+'[1]NI-San'!O447</f>
        <v>574347</v>
      </c>
      <c r="E27" s="10">
        <f>IF(D28=0,0,+D27/D28)</f>
        <v>4.487606289473034E-3</v>
      </c>
    </row>
    <row r="28" spans="2:5" ht="33" x14ac:dyDescent="0.3">
      <c r="B28" s="29"/>
      <c r="C28" s="11" t="s">
        <v>4</v>
      </c>
      <c r="D28" s="12">
        <f>+D25</f>
        <v>127985158</v>
      </c>
      <c r="E28" s="13"/>
    </row>
    <row r="29" spans="2:5" x14ac:dyDescent="0.3">
      <c r="B29" s="5"/>
      <c r="C29" s="14"/>
      <c r="E29" s="17"/>
    </row>
    <row r="30" spans="2:5" ht="66" x14ac:dyDescent="0.3">
      <c r="B30" s="28" t="s">
        <v>19</v>
      </c>
      <c r="C30" s="8" t="s">
        <v>20</v>
      </c>
      <c r="D30" s="35">
        <f>+'[1]NI-San'!O852</f>
        <v>3200100</v>
      </c>
      <c r="E30" s="10">
        <f>IF(D31=0,0,+D30/D31)</f>
        <v>2.5003680504891043E-2</v>
      </c>
    </row>
    <row r="31" spans="2:5" ht="33" x14ac:dyDescent="0.3">
      <c r="B31" s="29"/>
      <c r="C31" s="11" t="s">
        <v>4</v>
      </c>
      <c r="D31" s="12">
        <f>+D28</f>
        <v>127985158</v>
      </c>
      <c r="E31" s="13"/>
    </row>
    <row r="32" spans="2:5" x14ac:dyDescent="0.3">
      <c r="B32" s="5"/>
      <c r="C32" s="14"/>
      <c r="E32" s="17"/>
    </row>
    <row r="33" spans="2:5" ht="49.5" x14ac:dyDescent="0.3">
      <c r="B33" s="28" t="s">
        <v>21</v>
      </c>
      <c r="C33" s="8" t="s">
        <v>22</v>
      </c>
      <c r="D33" s="35">
        <f>+'[1]NI-San'!O884</f>
        <v>4828997</v>
      </c>
      <c r="E33" s="10">
        <f>IF(D34=0,0,+D33/D34)</f>
        <v>3.773091407989667E-2</v>
      </c>
    </row>
    <row r="34" spans="2:5" ht="33" x14ac:dyDescent="0.3">
      <c r="B34" s="29"/>
      <c r="C34" s="11" t="s">
        <v>4</v>
      </c>
      <c r="D34" s="12">
        <f>+D31</f>
        <v>127985158</v>
      </c>
      <c r="E34" s="13"/>
    </row>
    <row r="35" spans="2:5" x14ac:dyDescent="0.3">
      <c r="B35" s="5"/>
      <c r="C35" s="14"/>
      <c r="E35" s="17"/>
    </row>
    <row r="36" spans="2:5" x14ac:dyDescent="0.3">
      <c r="B36" s="28" t="s">
        <v>23</v>
      </c>
      <c r="C36" s="8" t="s">
        <v>24</v>
      </c>
      <c r="D36" s="16">
        <f>+'[1]NI-San'!O917</f>
        <v>13311000</v>
      </c>
      <c r="E36" s="10">
        <f>IF(D37=0,0,+D36/D37)</f>
        <v>0.10400424711746654</v>
      </c>
    </row>
    <row r="37" spans="2:5" ht="33" x14ac:dyDescent="0.3">
      <c r="B37" s="29"/>
      <c r="C37" s="11" t="s">
        <v>4</v>
      </c>
      <c r="D37" s="12">
        <f>+D34</f>
        <v>127985158</v>
      </c>
      <c r="E37" s="13"/>
    </row>
    <row r="38" spans="2:5" x14ac:dyDescent="0.3">
      <c r="B38" s="5"/>
      <c r="C38" s="14"/>
      <c r="E38" s="17"/>
    </row>
    <row r="39" spans="2:5" ht="51.75" customHeight="1" x14ac:dyDescent="0.3">
      <c r="B39" s="36" t="s">
        <v>25</v>
      </c>
      <c r="C39" s="8" t="s">
        <v>26</v>
      </c>
      <c r="D39" s="35">
        <f>+'[1]NI-San'!O946</f>
        <v>408000</v>
      </c>
      <c r="E39" s="10">
        <f>IF(D40=0,0,+D39/D40)</f>
        <v>3.1878696434472502E-3</v>
      </c>
    </row>
    <row r="40" spans="2:5" ht="33" x14ac:dyDescent="0.3">
      <c r="B40" s="37"/>
      <c r="C40" s="11" t="s">
        <v>4</v>
      </c>
      <c r="D40" s="12">
        <f>+D37</f>
        <v>127985158</v>
      </c>
      <c r="E40" s="13"/>
    </row>
    <row r="41" spans="2:5" x14ac:dyDescent="0.3">
      <c r="B41" s="5"/>
      <c r="C41" s="14"/>
      <c r="E41" s="17"/>
    </row>
    <row r="42" spans="2:5" ht="33" x14ac:dyDescent="0.3">
      <c r="B42" s="36" t="s">
        <v>27</v>
      </c>
      <c r="C42" s="8" t="s">
        <v>28</v>
      </c>
      <c r="D42" s="35">
        <f>+'[1]NI-San'!O979</f>
        <v>6149000</v>
      </c>
      <c r="E42" s="10">
        <f>IF(D43=0,0,+D42/D43)</f>
        <v>4.8044633425385154E-2</v>
      </c>
    </row>
    <row r="43" spans="2:5" ht="33" x14ac:dyDescent="0.3">
      <c r="B43" s="37"/>
      <c r="C43" s="11" t="s">
        <v>4</v>
      </c>
      <c r="D43" s="12">
        <f>+D40</f>
        <v>127985158</v>
      </c>
      <c r="E43" s="13"/>
    </row>
    <row r="44" spans="2:5" x14ac:dyDescent="0.3">
      <c r="B44" s="5"/>
      <c r="C44" s="14"/>
      <c r="E44" s="17"/>
    </row>
    <row r="45" spans="2:5" x14ac:dyDescent="0.3">
      <c r="B45" s="36" t="s">
        <v>29</v>
      </c>
      <c r="C45" s="8" t="s">
        <v>30</v>
      </c>
      <c r="D45" s="16">
        <f>+'[1]NI-San'!O992</f>
        <v>1630503</v>
      </c>
      <c r="E45" s="10">
        <f>IF(D46=0,0,+D45/D46)</f>
        <v>1.2739781905023706E-2</v>
      </c>
    </row>
    <row r="46" spans="2:5" ht="33" x14ac:dyDescent="0.3">
      <c r="B46" s="37"/>
      <c r="C46" s="11" t="s">
        <v>4</v>
      </c>
      <c r="D46" s="12">
        <f>+D43</f>
        <v>127985158</v>
      </c>
      <c r="E46" s="13"/>
    </row>
    <row r="47" spans="2:5" x14ac:dyDescent="0.3">
      <c r="B47" s="23"/>
      <c r="C47" s="14"/>
      <c r="D47" s="24"/>
      <c r="E47" s="17"/>
    </row>
    <row r="48" spans="2:5" x14ac:dyDescent="0.3">
      <c r="B48" s="36" t="s">
        <v>31</v>
      </c>
      <c r="C48" s="8" t="s">
        <v>32</v>
      </c>
      <c r="D48" s="16">
        <f ca="1">[1]SKASST_TOT!D$34</f>
        <v>0</v>
      </c>
      <c r="E48" s="10">
        <f ca="1">IF(D49=0,0,+D48/D49)</f>
        <v>0</v>
      </c>
    </row>
    <row r="49" spans="2:5" ht="33" x14ac:dyDescent="0.3">
      <c r="B49" s="37"/>
      <c r="C49" s="11" t="s">
        <v>4</v>
      </c>
      <c r="D49" s="12">
        <f>+D46</f>
        <v>127985158</v>
      </c>
      <c r="E49" s="30"/>
    </row>
    <row r="50" spans="2:5" x14ac:dyDescent="0.3">
      <c r="C50" s="18"/>
      <c r="E50" s="17"/>
    </row>
    <row r="51" spans="2:5" x14ac:dyDescent="0.3">
      <c r="B51" s="25" t="s">
        <v>33</v>
      </c>
      <c r="C51" s="8" t="s">
        <v>34</v>
      </c>
      <c r="D51" s="9">
        <f>+'[1]NI-San'!O371+'[1]NI-San'!O1565+'[1]NI-San'!O1687</f>
        <v>154363816</v>
      </c>
      <c r="E51" s="10">
        <f>IF(D52=0,0,+D51/D52)</f>
        <v>1.2061071643947965</v>
      </c>
    </row>
    <row r="52" spans="2:5" ht="33" x14ac:dyDescent="0.3">
      <c r="B52" s="26"/>
      <c r="C52" s="11" t="s">
        <v>4</v>
      </c>
      <c r="D52" s="12">
        <f>+D46</f>
        <v>127985158</v>
      </c>
      <c r="E52" s="13"/>
    </row>
    <row r="53" spans="2:5" x14ac:dyDescent="0.3">
      <c r="C53" s="14"/>
      <c r="E53" s="17"/>
    </row>
    <row r="54" spans="2:5" x14ac:dyDescent="0.3">
      <c r="B54" s="25" t="s">
        <v>35</v>
      </c>
      <c r="C54" s="8" t="s">
        <v>34</v>
      </c>
      <c r="D54" s="9">
        <f>+D51</f>
        <v>154363816</v>
      </c>
      <c r="E54" s="10">
        <f>IF(D55=0,0,+D54/D55)</f>
        <v>1.0225241951720974</v>
      </c>
    </row>
    <row r="55" spans="2:5" ht="33" x14ac:dyDescent="0.3">
      <c r="B55" s="26"/>
      <c r="C55" s="11" t="s">
        <v>36</v>
      </c>
      <c r="D55" s="12">
        <f>+'[1]NI-San'!O1704</f>
        <v>150963485</v>
      </c>
      <c r="E55" s="13"/>
    </row>
    <row r="56" spans="2:5" x14ac:dyDescent="0.3">
      <c r="E56" s="17"/>
    </row>
    <row r="57" spans="2:5" ht="16.5" customHeight="1" x14ac:dyDescent="0.3">
      <c r="B57" s="25" t="s">
        <v>37</v>
      </c>
      <c r="C57" s="8" t="s">
        <v>38</v>
      </c>
      <c r="D57" s="16">
        <f ca="1">[1]SKASST_TOT!D$37</f>
        <v>22978327</v>
      </c>
      <c r="E57" s="10">
        <f>IF(D58=0,0,+D57/D58)</f>
        <v>0</v>
      </c>
    </row>
    <row r="58" spans="2:5" ht="33" x14ac:dyDescent="0.3">
      <c r="B58" s="26"/>
      <c r="C58" s="11" t="s">
        <v>4</v>
      </c>
      <c r="D58" s="12">
        <f>+'[1]NI-San'!O1707</f>
        <v>0</v>
      </c>
      <c r="E58" s="13"/>
    </row>
    <row r="59" spans="2:5" x14ac:dyDescent="0.3">
      <c r="C59" s="14"/>
    </row>
    <row r="60" spans="2:5" x14ac:dyDescent="0.3">
      <c r="B60" s="2" t="s">
        <v>39</v>
      </c>
    </row>
    <row r="61" spans="2:5" ht="35.25" customHeight="1" x14ac:dyDescent="0.3">
      <c r="B61" s="27" t="s">
        <v>40</v>
      </c>
      <c r="C61" s="27"/>
      <c r="D61" s="27"/>
      <c r="E61" s="27"/>
    </row>
    <row r="62" spans="2:5" ht="16.5" customHeight="1" x14ac:dyDescent="0.3">
      <c r="B62" s="27" t="s">
        <v>41</v>
      </c>
      <c r="C62" s="27"/>
      <c r="D62" s="27"/>
      <c r="E62" s="27"/>
    </row>
    <row r="63" spans="2:5" ht="37.5" customHeight="1" x14ac:dyDescent="0.3">
      <c r="B63" s="27" t="s">
        <v>42</v>
      </c>
      <c r="C63" s="27"/>
      <c r="D63" s="27"/>
      <c r="E63" s="27"/>
    </row>
    <row r="64" spans="2:5" ht="16.5" customHeight="1" x14ac:dyDescent="0.3">
      <c r="B64" s="27" t="s">
        <v>43</v>
      </c>
      <c r="C64" s="27"/>
      <c r="D64" s="27"/>
      <c r="E64" s="27"/>
    </row>
    <row r="65" spans="2:5" ht="16.5" customHeight="1" x14ac:dyDescent="0.3">
      <c r="B65" s="27" t="s">
        <v>44</v>
      </c>
      <c r="C65" s="27"/>
      <c r="D65" s="27"/>
      <c r="E65" s="27"/>
    </row>
    <row r="66" spans="2:5" x14ac:dyDescent="0.3">
      <c r="B66" s="14"/>
      <c r="C66" s="14"/>
      <c r="D66" s="14"/>
      <c r="E66" s="14"/>
    </row>
  </sheetData>
  <mergeCells count="17">
    <mergeCell ref="B61:E61"/>
    <mergeCell ref="B62:E62"/>
    <mergeCell ref="B63:E63"/>
    <mergeCell ref="B64:E64"/>
    <mergeCell ref="B65:E65"/>
    <mergeCell ref="B21:B22"/>
    <mergeCell ref="B24:B25"/>
    <mergeCell ref="B27:B28"/>
    <mergeCell ref="B30:B31"/>
    <mergeCell ref="B33:B34"/>
    <mergeCell ref="B36:B37"/>
    <mergeCell ref="B1:E1"/>
    <mergeCell ref="B6:B7"/>
    <mergeCell ref="B9:B10"/>
    <mergeCell ref="B12:B13"/>
    <mergeCell ref="B15:B16"/>
    <mergeCell ref="B18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2020-03-03T11:00:05Z</dcterms:modified>
</cp:coreProperties>
</file>